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<sst xmlns="http://schemas.openxmlformats.org/spreadsheetml/2006/main" count="332" uniqueCount="248">
  <si>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</si>
  <si>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</si>
  <si>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</si>
  <si>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</si>
  <si>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</si>
  <si>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</si>
  <si>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</si>
  <si>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</si>
  <si>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</si>
  <si>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</si>
  <si>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</si>
  <si>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</si>
  <si>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</si>
  <si>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</si>
  <si>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</si>
  <si>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</si>
  <si>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</si>
  <si>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</si>
  <si>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</si>
  <si>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</si>
  <si>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</si>
  <si>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</si>
  <si>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</si>
  <si>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</si>
  <si>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</si>
  <si>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</si>
  <si>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</si>
  <si>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</si>
  <si>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</si>
  <si>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</si>
  <si>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</si>
  <si>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</si>
  <si>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</si>
  <si>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</si>
  <si>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</si>
  <si>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</si>
  <si>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</si>
  <si>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</si>
  <si>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</si>
  <si>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</si>
  <si>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</si>
  <si>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</si>
  <si>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</si>
  <si>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</si>
  <si>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</si>
  <si>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</si>
  <si>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</si>
  <si>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</si>
  <si>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</si>
  <si>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</si>
  <si>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</si>
  <si>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</si>
  <si>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</si>
  <si>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</si>
  <si>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</si>
  <si>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</si>
  <si>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</si>
  <si>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</si>
  <si>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</si>
  <si>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</si>
  <si>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</si>
  <si>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</si>
  <si>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</si>
  <si>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</si>
  <si>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</si>
  <si>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</si>
  <si>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</si>
  <si>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</si>
  <si>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</si>
  <si>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</si>
  <si>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</si>
  <si>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</si>
  <si>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</si>
  <si>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</si>
  <si>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</si>
  <si>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</si>
  <si>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</si>
  <si>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</si>
  <si>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</si>
  <si>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</si>
  <si>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</si>
  <si>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</si>
  <si>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</si>
  <si>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</si>
  <si>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</si>
  <si>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</si>
  <si>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</si>
  <si>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</si>
  <si>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</si>
  <si>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</si>
  <si>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</si>
  <si>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</si>
  <si>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</si>
  <si>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</si>
  <si>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</si>
  <si>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</si>
  <si>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</si>
  <si>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</si>
  <si>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</si>
  <si>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</si>
  <si>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</si>
  <si>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</si>
  <si>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</si>
  <si>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</si>
  <si>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</si>
  <si>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</si>
  <si>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</si>
  <si>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</si>
  <si>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</si>
  <si>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</si>
  <si>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</si>
  <si>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</si>
  <si>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</si>
  <si>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</si>
  <si>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</si>
  <si>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</si>
  <si>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</si>
  <si>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</si>
  <si>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</si>
  <si>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</si>
  <si>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</si>
  <si>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</si>
  <si>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</si>
  <si>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</si>
  <si>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</si>
  <si>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</si>
  <si>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</si>
  <si>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</si>
  <si>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</si>
  <si>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</si>
  <si>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</si>
  <si>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</si>
  <si>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</si>
  <si>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</si>
  <si>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</si>
  <si>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</si>
  <si>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</si>
  <si>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</si>
  <si>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</si>
  <si>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</si>
  <si>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</si>
  <si>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</si>
  <si>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</si>
  <si>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</si>
  <si>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</si>
  <si>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</si>
  <si>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</si>
  <si>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</si>
  <si>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</si>
  <si>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</si>
  <si>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</si>
  <si>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</si>
  <si>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</si>
  <si>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</si>
  <si>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</si>
  <si>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</si>
  <si>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</si>
  <si>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</si>
  <si>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</si>
  <si>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</si>
  <si>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</si>
  <si>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</si>
  <si>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</si>
  <si>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</si>
  <si>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</si>
  <si>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</si>
  <si>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</si>
  <si>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</si>
  <si>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</si>
  <si>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</si>
  <si>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</si>
  <si>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</si>
  <si>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</si>
  <si>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</si>
  <si>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</si>
  <si>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</si>
  <si>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</si>
  <si>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</si>
  <si>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</si>
  <si>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</si>
  <si>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</si>
  <si>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</si>
  <si>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</si>
  <si>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</si>
  <si>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</si>
  <si>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</si>
  <si>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</si>
  <si>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</si>
  <si>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</si>
  <si>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</si>
  <si>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</si>
  <si>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</si>
  <si>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</si>
  <si>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</si>
  <si>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</si>
  <si>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</si>
  <si>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</si>
  <si>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</si>
  <si>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</si>
  <si>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</si>
  <si>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</si>
  <si>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</si>
  <si>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</si>
  <si>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</si>
  <si>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</si>
  <si>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</si>
  <si>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</si>
  <si>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</si>
  <si>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</si>
  <si>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</si>
  <si>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</si>
  <si>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</si>
  <si>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</si>
  <si>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</si>
  <si>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</si>
  <si>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</si>
  <si>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</si>
  <si>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</si>
  <si>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</si>
  <si>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</si>
  <si>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</si>
  <si>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</si>
  <si>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</si>
  <si>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</si>
  <si>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</si>
  <si>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</si>
  <si>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</si>
  <si>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</si>
  <si>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</si>
  <si>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</si>
  <si>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</si>
  <si>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</si>
  <si>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</si>
  <si>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</si>
  <si>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</si>
  <si>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</si>
  <si>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</si>
  <si>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</si>
  <si>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</si>
  <si>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</si>
  <si>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</si>
  <si>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</si>
  <si>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</si>
  <si>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ს.ს სადაზღვევო კომპანია ალდაგი</t>
  </si>
  <si>
    <t>მზღვეველი: ს.ს სადაზღვევო კომპანია ალდაგი</t>
  </si>
  <si>
    <t>საანგარიშო პერიოდი: 1 იანვარი 2018 – 31 დეკემბერი 2018</t>
  </si>
  <si>
    <t>ანგარიშგების თარიღი: 31 დეკემბერი 2018</t>
  </si>
  <si>
    <t>ანგარიშგების პერიოდი: 1 იანვარი 2018 – 31 დეკემბერი 2018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</si>
</sst>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8\12.December\Aldagi\To%20send\finansuri%20angarishgebis%20danarti%20N%201%20December%20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18\12.December\Aldagi\To%20send\kvartaluri%20statistikuri%20angarishi,%20dazgveva%20(Aldagi,%2031%20December%20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5">
      <c r="B2" s="244" t="s">
        <v>84</v>
      </c>
      <c r="C2" s="244"/>
      <c r="D2" s="232" t="s">
        <v>243</v>
      </c>
      <c r="E2" s="237" t="s">
        <v>238</v>
      </c>
    </row>
    <row r="3" spans="2:5" s="236" customFormat="1" ht="15">
      <c r="B3" s="245" t="s">
        <v>246</v>
      </c>
      <c r="C3" s="245"/>
      <c r="D3" s="245"/>
      <c r="E3" s="245"/>
    </row>
    <row r="4" spans="2:3" ht="15">
      <c r="B4" s="139"/>
      <c r="C4" s="139"/>
    </row>
    <row r="5" spans="2:5" ht="18" customHeight="1">
      <c r="B5" s="140"/>
      <c r="C5" s="246" t="s">
        <v>85</v>
      </c>
      <c r="D5" s="247"/>
      <c r="E5" s="247"/>
    </row>
    <row r="6" ht="15.75" thickBot="1">
      <c r="E6" s="188" t="s">
        <v>86</v>
      </c>
    </row>
    <row r="7" spans="2:5" s="146" customFormat="1" ht="30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5.75" thickBot="1">
      <c r="C9" s="243" t="s">
        <v>90</v>
      </c>
      <c r="D9" s="243"/>
      <c r="E9" s="243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13649178.940176006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31112403.802740034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55521.9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5741009.865488699</v>
      </c>
    </row>
    <row r="14" spans="2:5" s="156" customFormat="1" ht="30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28915092.908625048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1825553.9878039912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23869.6699999998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993706.6499999999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14053881.39882571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22173073.930238448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2181379.7999999984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6152264.770000002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840794.2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15353527.916806867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970959.3125882392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1654345.2469833314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145696564.30027637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5.75" thickBot="1">
      <c r="B30" s="170"/>
      <c r="C30" s="243" t="s">
        <v>128</v>
      </c>
      <c r="D30" s="243"/>
      <c r="E30" s="243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51268812.149547055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17260316.707134727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0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18759510.879999988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286401.09410959325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616642.5058601549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6603433.55611591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94795116.89276741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5.75" thickBot="1">
      <c r="B43" s="180"/>
      <c r="C43" s="243" t="s">
        <v>151</v>
      </c>
      <c r="D43" s="243"/>
      <c r="E43" s="243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1889155.35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7043844.683465483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25423755.291268624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16544692.078665458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50901447.403399564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145696564.296167</v>
      </c>
    </row>
    <row r="52" s="187" customFormat="1" ht="15"/>
    <row r="53" s="187" customFormat="1" ht="15"/>
    <row r="54" spans="3:5" ht="15">
      <c r="C54" s="241"/>
      <c r="D54" s="241"/>
      <c r="E54" s="241"/>
    </row>
    <row r="55" spans="3:5" ht="15">
      <c r="C55" s="242"/>
      <c r="D55" s="242"/>
      <c r="E55" s="242"/>
    </row>
    <row r="56" spans="3:5" ht="15">
      <c r="C56" s="241"/>
      <c r="D56" s="241"/>
      <c r="E56" s="241"/>
    </row>
    <row r="57" spans="3:5" ht="15">
      <c r="C57" s="242"/>
      <c r="D57" s="242"/>
      <c r="E57" s="242"/>
    </row>
    <row r="58" spans="3:5" ht="15" customHeight="1">
      <c r="C58" s="241"/>
      <c r="D58" s="241"/>
      <c r="E58" s="241"/>
    </row>
    <row r="59" spans="3:5" ht="15">
      <c r="C59" s="242"/>
      <c r="D59" s="242"/>
      <c r="E59" s="242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6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50" t="s">
        <v>84</v>
      </c>
      <c r="C1" s="250"/>
      <c r="D1" s="232" t="s">
        <v>243</v>
      </c>
      <c r="E1" s="233" t="s">
        <v>239</v>
      </c>
    </row>
    <row r="2" spans="2:5" ht="15" customHeight="1">
      <c r="B2" s="245" t="s">
        <v>247</v>
      </c>
      <c r="C2" s="245"/>
      <c r="D2" s="245"/>
      <c r="E2" s="245"/>
    </row>
    <row r="3" ht="15" customHeight="1"/>
    <row r="4" spans="4:5" s="189" customFormat="1" ht="12.75" customHeight="1">
      <c r="D4" s="251" t="s">
        <v>168</v>
      </c>
      <c r="E4" s="251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8" t="s">
        <v>169</v>
      </c>
      <c r="D8" s="248"/>
      <c r="E8" s="248"/>
    </row>
    <row r="9" spans="2:5" ht="15" customHeight="1">
      <c r="B9" s="195" t="s">
        <v>91</v>
      </c>
      <c r="C9" s="196">
        <v>1</v>
      </c>
      <c r="D9" s="197" t="s">
        <v>170</v>
      </c>
      <c r="E9" s="198">
        <v>73868271.8090656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26242356.98136604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-3262090.0429332107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1426992.602332119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52314997.47296488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29467878.874659054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8098368.986999998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-4728139.749366183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-5107101.789406567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2705200.841399993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19043271.08629945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-7115274.919941981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26156451.466723453</v>
      </c>
    </row>
    <row r="23" spans="3:5" ht="9" customHeight="1">
      <c r="C23" s="171"/>
      <c r="D23" s="209"/>
      <c r="E23" s="173"/>
    </row>
    <row r="24" spans="3:5" ht="15" customHeight="1" thickBot="1">
      <c r="C24" s="248" t="s">
        <v>184</v>
      </c>
      <c r="D24" s="248"/>
      <c r="E24" s="248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10361164.275778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56557.35622540952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2976.4807439999713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-1725.0319135634418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10299905.406895027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4473685.86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135649.72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-635620.6082993458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-358751.8457782362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4061167.377478891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441451.6085769729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6680189.6379931085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32836641.10471656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8" t="s">
        <v>195</v>
      </c>
      <c r="E45" s="248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448874.74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44790.020000000004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404084.72</v>
      </c>
    </row>
    <row r="50" spans="3:5" ht="8.25" customHeight="1">
      <c r="C50" s="171"/>
      <c r="D50" s="209"/>
      <c r="E50" s="173"/>
    </row>
    <row r="51" spans="3:5" ht="15" customHeight="1" thickBot="1">
      <c r="C51" s="248" t="s">
        <v>200</v>
      </c>
      <c r="D51" s="248"/>
      <c r="E51" s="248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2213051.402526935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431950.5819178084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2698675.8984664376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333761.61997260276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5677439.502883784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49" t="s">
        <v>216</v>
      </c>
      <c r="D63" s="249"/>
      <c r="E63" s="249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10834077.739999998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5789338.71999999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71748.4590519999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965667.5199996812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195610.02739726024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-1993252.512485954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19068470.348665457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2523778.2700000005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16544692.078665458</v>
      </c>
    </row>
    <row r="75" ht="15">
      <c r="D75" s="230"/>
    </row>
    <row r="76" spans="3:5" ht="15">
      <c r="C76" s="241"/>
      <c r="D76" s="241"/>
      <c r="E76" s="241"/>
    </row>
    <row r="77" spans="3:5" ht="15">
      <c r="C77" s="242"/>
      <c r="D77" s="242"/>
      <c r="E77" s="242"/>
    </row>
    <row r="78" spans="3:5" ht="15">
      <c r="C78" s="241"/>
      <c r="D78" s="241"/>
      <c r="E78" s="241"/>
    </row>
    <row r="79" spans="3:5" ht="15">
      <c r="C79" s="242"/>
      <c r="D79" s="242"/>
      <c r="E79" s="242"/>
    </row>
    <row r="80" spans="3:5" ht="15">
      <c r="C80" s="241"/>
      <c r="D80" s="241"/>
      <c r="E80" s="241"/>
    </row>
    <row r="81" spans="3:5" ht="15">
      <c r="C81" s="242"/>
      <c r="D81" s="242"/>
      <c r="E81" s="242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4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2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6" t="s">
        <v>237</v>
      </c>
      <c r="B1" s="256"/>
      <c r="C1" s="137"/>
      <c r="D1" s="137"/>
      <c r="E1" s="137"/>
      <c r="F1" s="137"/>
      <c r="G1" s="137"/>
      <c r="H1" s="137"/>
    </row>
    <row r="2" spans="1:8" ht="15">
      <c r="A2" s="234" t="s">
        <v>241</v>
      </c>
      <c r="C2" s="137"/>
      <c r="D2" s="137"/>
      <c r="E2" s="137"/>
      <c r="F2" s="137"/>
      <c r="G2" s="137"/>
      <c r="H2" s="137"/>
    </row>
    <row r="3" spans="1:8" ht="15">
      <c r="A3" s="235" t="s">
        <v>244</v>
      </c>
      <c r="C3" s="137"/>
      <c r="D3" s="137"/>
      <c r="E3" s="137"/>
      <c r="F3" s="137"/>
      <c r="G3" s="137"/>
      <c r="H3" s="137"/>
    </row>
    <row r="4" spans="1:8" ht="15">
      <c r="A4" s="235" t="s">
        <v>245</v>
      </c>
      <c r="C4" s="137"/>
      <c r="D4" s="137"/>
      <c r="E4" s="137"/>
      <c r="F4" s="137"/>
      <c r="G4" s="137"/>
      <c r="H4" s="137"/>
    </row>
    <row r="5" spans="1:8" ht="1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70" t="s">
        <v>82</v>
      </c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C6" s="272" t="s">
        <v>83</v>
      </c>
      <c r="AD6" s="272"/>
      <c r="AE6" s="272"/>
      <c r="AF6" s="272"/>
      <c r="AG6" s="272"/>
      <c r="AH6" s="272"/>
      <c r="AI6" s="272"/>
      <c r="AJ6" s="272"/>
      <c r="AK6" s="272"/>
      <c r="AL6" s="272"/>
    </row>
    <row r="7" spans="1:38" ht="15.75" customHeight="1" thickBot="1">
      <c r="A7" s="137"/>
      <c r="B7" s="137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C7" s="273"/>
      <c r="AD7" s="273"/>
      <c r="AE7" s="273"/>
      <c r="AF7" s="273"/>
      <c r="AG7" s="273"/>
      <c r="AH7" s="273"/>
      <c r="AI7" s="273"/>
      <c r="AJ7" s="273"/>
      <c r="AK7" s="273"/>
      <c r="AL7" s="273"/>
    </row>
    <row r="8" spans="1:38" s="1" customFormat="1" ht="89.25" customHeight="1">
      <c r="A8" s="257" t="s">
        <v>23</v>
      </c>
      <c r="B8" s="260" t="s">
        <v>70</v>
      </c>
      <c r="C8" s="264" t="s">
        <v>22</v>
      </c>
      <c r="D8" s="254"/>
      <c r="E8" s="254"/>
      <c r="F8" s="254"/>
      <c r="G8" s="254"/>
      <c r="H8" s="265" t="s">
        <v>240</v>
      </c>
      <c r="I8" s="254" t="s">
        <v>71</v>
      </c>
      <c r="J8" s="254"/>
      <c r="K8" s="254" t="s">
        <v>72</v>
      </c>
      <c r="L8" s="254"/>
      <c r="M8" s="254"/>
      <c r="N8" s="254"/>
      <c r="O8" s="254"/>
      <c r="P8" s="254" t="s">
        <v>73</v>
      </c>
      <c r="Q8" s="254"/>
      <c r="R8" s="254" t="s">
        <v>74</v>
      </c>
      <c r="S8" s="254"/>
      <c r="T8" s="254"/>
      <c r="U8" s="254"/>
      <c r="V8" s="254"/>
      <c r="W8" s="254"/>
      <c r="X8" s="254"/>
      <c r="Y8" s="254"/>
      <c r="Z8" s="254" t="s">
        <v>77</v>
      </c>
      <c r="AA8" s="260"/>
      <c r="AC8" s="276" t="s">
        <v>71</v>
      </c>
      <c r="AD8" s="254"/>
      <c r="AE8" s="254" t="s">
        <v>72</v>
      </c>
      <c r="AF8" s="254"/>
      <c r="AG8" s="254" t="s">
        <v>78</v>
      </c>
      <c r="AH8" s="254"/>
      <c r="AI8" s="254" t="s">
        <v>79</v>
      </c>
      <c r="AJ8" s="254"/>
      <c r="AK8" s="254" t="s">
        <v>77</v>
      </c>
      <c r="AL8" s="260"/>
    </row>
    <row r="9" spans="1:38" s="1" customFormat="1" ht="50.25" customHeight="1">
      <c r="A9" s="258"/>
      <c r="B9" s="261"/>
      <c r="C9" s="263" t="s">
        <v>15</v>
      </c>
      <c r="D9" s="255"/>
      <c r="E9" s="255"/>
      <c r="F9" s="255"/>
      <c r="G9" s="12" t="s">
        <v>16</v>
      </c>
      <c r="H9" s="266"/>
      <c r="I9" s="252" t="s">
        <v>0</v>
      </c>
      <c r="J9" s="252" t="s">
        <v>1</v>
      </c>
      <c r="K9" s="255" t="s">
        <v>0</v>
      </c>
      <c r="L9" s="255"/>
      <c r="M9" s="255"/>
      <c r="N9" s="255"/>
      <c r="O9" s="12" t="s">
        <v>1</v>
      </c>
      <c r="P9" s="252" t="s">
        <v>80</v>
      </c>
      <c r="Q9" s="252" t="s">
        <v>81</v>
      </c>
      <c r="R9" s="255" t="s">
        <v>75</v>
      </c>
      <c r="S9" s="255"/>
      <c r="T9" s="255"/>
      <c r="U9" s="255"/>
      <c r="V9" s="255" t="s">
        <v>76</v>
      </c>
      <c r="W9" s="255"/>
      <c r="X9" s="255"/>
      <c r="Y9" s="255"/>
      <c r="Z9" s="252" t="s">
        <v>17</v>
      </c>
      <c r="AA9" s="274" t="s">
        <v>18</v>
      </c>
      <c r="AC9" s="277" t="s">
        <v>0</v>
      </c>
      <c r="AD9" s="252" t="s">
        <v>1</v>
      </c>
      <c r="AE9" s="252" t="s">
        <v>0</v>
      </c>
      <c r="AF9" s="252" t="s">
        <v>1</v>
      </c>
      <c r="AG9" s="252" t="s">
        <v>80</v>
      </c>
      <c r="AH9" s="252" t="s">
        <v>81</v>
      </c>
      <c r="AI9" s="252" t="s">
        <v>75</v>
      </c>
      <c r="AJ9" s="252" t="s">
        <v>76</v>
      </c>
      <c r="AK9" s="252" t="s">
        <v>17</v>
      </c>
      <c r="AL9" s="274" t="s">
        <v>18</v>
      </c>
    </row>
    <row r="10" spans="1:38" s="1" customFormat="1" ht="102.75" customHeight="1" thickBot="1">
      <c r="A10" s="259"/>
      <c r="B10" s="262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3"/>
      <c r="J10" s="253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3"/>
      <c r="Q10" s="253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3"/>
      <c r="AA10" s="275"/>
      <c r="AC10" s="278"/>
      <c r="AD10" s="253"/>
      <c r="AE10" s="253"/>
      <c r="AF10" s="253"/>
      <c r="AG10" s="253"/>
      <c r="AH10" s="253"/>
      <c r="AI10" s="253"/>
      <c r="AJ10" s="253"/>
      <c r="AK10" s="253"/>
      <c r="AL10" s="275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325</v>
      </c>
      <c r="D11" s="90">
        <f t="shared" si="0"/>
        <v>831225</v>
      </c>
      <c r="E11" s="90">
        <f t="shared" si="0"/>
        <v>0</v>
      </c>
      <c r="F11" s="90">
        <f t="shared" si="0"/>
        <v>831550</v>
      </c>
      <c r="G11" s="90">
        <f t="shared" si="0"/>
        <v>755354</v>
      </c>
      <c r="H11" s="47"/>
      <c r="I11" s="90">
        <f t="shared" si="0"/>
        <v>10362071.135574</v>
      </c>
      <c r="J11" s="90">
        <f t="shared" si="0"/>
        <v>57206.5801094096</v>
      </c>
      <c r="K11" s="90">
        <f t="shared" si="0"/>
        <v>83730.65279200015</v>
      </c>
      <c r="L11" s="90">
        <f t="shared" si="0"/>
        <v>10277433.622986</v>
      </c>
      <c r="M11" s="90">
        <f t="shared" si="0"/>
        <v>0</v>
      </c>
      <c r="N11" s="75">
        <f>SUM(N12:N15)</f>
        <v>10361164.275778</v>
      </c>
      <c r="O11" s="90">
        <f t="shared" si="0"/>
        <v>56557.35622540952</v>
      </c>
      <c r="P11" s="90">
        <f t="shared" si="0"/>
        <v>10358187.795034003</v>
      </c>
      <c r="Q11" s="90">
        <f t="shared" si="0"/>
        <v>10299905.406895028</v>
      </c>
      <c r="R11" s="90">
        <f t="shared" si="0"/>
        <v>232496.24</v>
      </c>
      <c r="S11" s="90">
        <f t="shared" si="0"/>
        <v>4241189.62</v>
      </c>
      <c r="T11" s="90">
        <f t="shared" si="0"/>
        <v>0</v>
      </c>
      <c r="U11" s="66">
        <f t="shared" si="0"/>
        <v>4473685.86</v>
      </c>
      <c r="V11" s="90">
        <f t="shared" si="0"/>
        <v>232496.24</v>
      </c>
      <c r="W11" s="90">
        <f t="shared" si="0"/>
        <v>4105539.9</v>
      </c>
      <c r="X11" s="90">
        <f t="shared" si="0"/>
        <v>0</v>
      </c>
      <c r="Y11" s="66">
        <f>SUM(Y12:Y15)</f>
        <v>4338036.14</v>
      </c>
      <c r="Z11" s="90">
        <f t="shared" si="0"/>
        <v>3838065.251700654</v>
      </c>
      <c r="AA11" s="91">
        <f t="shared" si="0"/>
        <v>4061167.3774788906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325</v>
      </c>
      <c r="D12" s="93">
        <v>831225</v>
      </c>
      <c r="E12" s="93">
        <v>0</v>
      </c>
      <c r="F12" s="62">
        <f>SUM(C12:E12)</f>
        <v>831550</v>
      </c>
      <c r="G12" s="93">
        <v>755354</v>
      </c>
      <c r="H12" s="46"/>
      <c r="I12" s="93">
        <v>10362071.135574</v>
      </c>
      <c r="J12" s="93">
        <v>57206.5801094096</v>
      </c>
      <c r="K12" s="93">
        <v>83730.65279200015</v>
      </c>
      <c r="L12" s="93">
        <v>10277433.622986</v>
      </c>
      <c r="M12" s="93">
        <v>0</v>
      </c>
      <c r="N12" s="76">
        <f>SUM(K12:M12)</f>
        <v>10361164.275778</v>
      </c>
      <c r="O12" s="93">
        <v>56557.35622540952</v>
      </c>
      <c r="P12" s="93">
        <v>10358187.795034003</v>
      </c>
      <c r="Q12" s="93">
        <v>10299905.406895028</v>
      </c>
      <c r="R12" s="93">
        <v>232496.24</v>
      </c>
      <c r="S12" s="93">
        <v>4241189.62</v>
      </c>
      <c r="T12" s="93">
        <v>0</v>
      </c>
      <c r="U12" s="62">
        <f>SUM(R12:T12)</f>
        <v>4473685.86</v>
      </c>
      <c r="V12" s="93">
        <v>232496.24</v>
      </c>
      <c r="W12" s="93">
        <v>4105539.9</v>
      </c>
      <c r="X12" s="93">
        <v>0</v>
      </c>
      <c r="Y12" s="62">
        <f>SUM(V12:X12)</f>
        <v>4338036.14</v>
      </c>
      <c r="Z12" s="93">
        <v>3838065.251700654</v>
      </c>
      <c r="AA12" s="94">
        <v>4061167.3774788906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7778</v>
      </c>
      <c r="E16" s="102">
        <v>0</v>
      </c>
      <c r="F16" s="65">
        <f>SUM(C16:E16)</f>
        <v>7778</v>
      </c>
      <c r="G16" s="102">
        <v>562</v>
      </c>
      <c r="H16" s="47"/>
      <c r="I16" s="102">
        <v>184679.60000000044</v>
      </c>
      <c r="J16" s="102">
        <v>0</v>
      </c>
      <c r="K16" s="102">
        <v>0</v>
      </c>
      <c r="L16" s="102">
        <v>184679.60000000044</v>
      </c>
      <c r="M16" s="102">
        <v>0</v>
      </c>
      <c r="N16" s="79">
        <f>SUM(K16:M16)</f>
        <v>184679.60000000044</v>
      </c>
      <c r="O16" s="102">
        <v>0</v>
      </c>
      <c r="P16" s="102">
        <v>177404.78203200045</v>
      </c>
      <c r="Q16" s="102">
        <v>177404.78203200045</v>
      </c>
      <c r="R16" s="102">
        <v>5.7</v>
      </c>
      <c r="S16" s="102">
        <v>61139.33000000003</v>
      </c>
      <c r="T16" s="102">
        <v>0</v>
      </c>
      <c r="U16" s="65">
        <f>SUM(R16:T16)</f>
        <v>61145.03000000003</v>
      </c>
      <c r="V16" s="102">
        <v>5.7</v>
      </c>
      <c r="W16" s="102">
        <v>61139.33000000003</v>
      </c>
      <c r="X16" s="102">
        <v>0</v>
      </c>
      <c r="Y16" s="65">
        <f>SUM(V16:X16)</f>
        <v>61145.03000000003</v>
      </c>
      <c r="Z16" s="102">
        <v>68296.79560000003</v>
      </c>
      <c r="AA16" s="103">
        <v>68296.79560000003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9524</v>
      </c>
      <c r="D17" s="90">
        <f>SUM(D18:D19)</f>
        <v>7351</v>
      </c>
      <c r="E17" s="90">
        <f>SUM(E18:E19)</f>
        <v>298</v>
      </c>
      <c r="F17" s="66">
        <f>SUM(F18:F19)</f>
        <v>17173</v>
      </c>
      <c r="G17" s="90">
        <f>SUM(G18:G19)</f>
        <v>14152</v>
      </c>
      <c r="H17" s="50"/>
      <c r="I17" s="90">
        <f aca="true" t="shared" si="1" ref="I17:AA17">SUM(I18:I19)</f>
        <v>1247433.2131789995</v>
      </c>
      <c r="J17" s="90">
        <f t="shared" si="1"/>
        <v>162975.9496428156</v>
      </c>
      <c r="K17" s="90">
        <f t="shared" si="1"/>
        <v>771611.3018559999</v>
      </c>
      <c r="L17" s="90">
        <f t="shared" si="1"/>
        <v>407832.9198799993</v>
      </c>
      <c r="M17" s="90">
        <f t="shared" si="1"/>
        <v>26881.43629399998</v>
      </c>
      <c r="N17" s="75">
        <f t="shared" si="1"/>
        <v>1206325.6580299991</v>
      </c>
      <c r="O17" s="90">
        <f t="shared" si="1"/>
        <v>155943.02771481578</v>
      </c>
      <c r="P17" s="90">
        <f t="shared" si="1"/>
        <v>1123445.7034809939</v>
      </c>
      <c r="Q17" s="90">
        <f t="shared" si="1"/>
        <v>984775.4125581409</v>
      </c>
      <c r="R17" s="90">
        <f t="shared" si="1"/>
        <v>0</v>
      </c>
      <c r="S17" s="90">
        <f t="shared" si="1"/>
        <v>5342.370000000001</v>
      </c>
      <c r="T17" s="90">
        <f t="shared" si="1"/>
        <v>1109.5</v>
      </c>
      <c r="U17" s="66">
        <f t="shared" si="1"/>
        <v>6451.870000000001</v>
      </c>
      <c r="V17" s="90">
        <f t="shared" si="1"/>
        <v>0</v>
      </c>
      <c r="W17" s="90">
        <f t="shared" si="1"/>
        <v>5342.370000000001</v>
      </c>
      <c r="X17" s="90">
        <f t="shared" si="1"/>
        <v>1109.5</v>
      </c>
      <c r="Y17" s="66">
        <f t="shared" si="1"/>
        <v>6451.870000000001</v>
      </c>
      <c r="Z17" s="90">
        <f t="shared" si="1"/>
        <v>26812.514680421787</v>
      </c>
      <c r="AA17" s="91">
        <f t="shared" si="1"/>
        <v>26812.514680421787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4436</v>
      </c>
      <c r="D18" s="105">
        <v>2</v>
      </c>
      <c r="E18" s="105">
        <v>4</v>
      </c>
      <c r="F18" s="67">
        <f>SUM(C18:E18)</f>
        <v>4442</v>
      </c>
      <c r="G18" s="105">
        <v>4288</v>
      </c>
      <c r="H18" s="49"/>
      <c r="I18" s="105">
        <v>414296.5173869994</v>
      </c>
      <c r="J18" s="105">
        <v>161729.9482538156</v>
      </c>
      <c r="K18" s="105">
        <v>407159.9097569996</v>
      </c>
      <c r="L18" s="105">
        <v>1724.5995</v>
      </c>
      <c r="M18" s="105">
        <v>2592.2</v>
      </c>
      <c r="N18" s="80">
        <f>SUM(K18:M18)</f>
        <v>411476.7092569996</v>
      </c>
      <c r="O18" s="105">
        <v>154697.02632581576</v>
      </c>
      <c r="P18" s="105">
        <v>248492.33641900058</v>
      </c>
      <c r="Q18" s="105">
        <v>111115.1339771478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7155.915024172811</v>
      </c>
      <c r="AA18" s="106">
        <v>7155.915024172811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5088</v>
      </c>
      <c r="D19" s="108">
        <v>7349</v>
      </c>
      <c r="E19" s="108">
        <v>294</v>
      </c>
      <c r="F19" s="68">
        <f>SUM(C19:E19)</f>
        <v>12731</v>
      </c>
      <c r="G19" s="108">
        <v>9864</v>
      </c>
      <c r="H19" s="48"/>
      <c r="I19" s="108">
        <v>833136.6957920002</v>
      </c>
      <c r="J19" s="108">
        <v>1246.0013890000002</v>
      </c>
      <c r="K19" s="108">
        <v>364451.3920990003</v>
      </c>
      <c r="L19" s="108">
        <v>406108.3203799993</v>
      </c>
      <c r="M19" s="108">
        <v>24289.23629399998</v>
      </c>
      <c r="N19" s="81">
        <f>SUM(K19:M19)</f>
        <v>794848.9487729995</v>
      </c>
      <c r="O19" s="108">
        <v>1246.0013889999998</v>
      </c>
      <c r="P19" s="108">
        <v>874953.3670619932</v>
      </c>
      <c r="Q19" s="108">
        <v>873660.2785809932</v>
      </c>
      <c r="R19" s="108">
        <v>0</v>
      </c>
      <c r="S19" s="108">
        <v>5342.370000000001</v>
      </c>
      <c r="T19" s="108">
        <v>1109.5</v>
      </c>
      <c r="U19" s="68">
        <f>SUM(R19:T19)</f>
        <v>6451.870000000001</v>
      </c>
      <c r="V19" s="108">
        <v>0</v>
      </c>
      <c r="W19" s="108">
        <v>5342.370000000001</v>
      </c>
      <c r="X19" s="108">
        <v>1109.5</v>
      </c>
      <c r="Y19" s="68">
        <f>SUM(V19:X19)</f>
        <v>6451.870000000001</v>
      </c>
      <c r="Z19" s="108">
        <v>19656.599656248978</v>
      </c>
      <c r="AA19" s="109">
        <v>19656.599656248978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225</v>
      </c>
      <c r="D20" s="111">
        <v>0</v>
      </c>
      <c r="E20" s="111">
        <v>0</v>
      </c>
      <c r="F20" s="69">
        <f>SUM(C20:E20)</f>
        <v>225</v>
      </c>
      <c r="G20" s="111">
        <v>194</v>
      </c>
      <c r="H20" s="47"/>
      <c r="I20" s="111">
        <v>16148.809424000005</v>
      </c>
      <c r="J20" s="111">
        <v>14445.127446310422</v>
      </c>
      <c r="K20" s="111">
        <v>15796.318869000004</v>
      </c>
      <c r="L20" s="111">
        <v>0</v>
      </c>
      <c r="M20" s="111">
        <v>0</v>
      </c>
      <c r="N20" s="82">
        <f>SUM(K20:M20)</f>
        <v>15796.318869000004</v>
      </c>
      <c r="O20" s="111">
        <v>14132.650255310411</v>
      </c>
      <c r="P20" s="111">
        <v>16607.186124</v>
      </c>
      <c r="Q20" s="111">
        <v>2208.5378666813704</v>
      </c>
      <c r="R20" s="111">
        <v>36000</v>
      </c>
      <c r="S20" s="111">
        <v>0</v>
      </c>
      <c r="T20" s="111">
        <v>0</v>
      </c>
      <c r="U20" s="69">
        <f>SUM(R20:T20)</f>
        <v>36000</v>
      </c>
      <c r="V20" s="111">
        <v>3600</v>
      </c>
      <c r="W20" s="111">
        <v>0</v>
      </c>
      <c r="X20" s="111">
        <v>0</v>
      </c>
      <c r="Y20" s="69">
        <f>SUM(V20:X20)</f>
        <v>3600</v>
      </c>
      <c r="Z20" s="111">
        <v>36031.91932654862</v>
      </c>
      <c r="AA20" s="112">
        <v>3631.9193265486183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8657</v>
      </c>
      <c r="D21" s="90">
        <f t="shared" si="3"/>
        <v>11190</v>
      </c>
      <c r="E21" s="90">
        <f t="shared" si="3"/>
        <v>1143</v>
      </c>
      <c r="F21" s="66">
        <f t="shared" si="3"/>
        <v>20990</v>
      </c>
      <c r="G21" s="90">
        <f t="shared" si="3"/>
        <v>16647</v>
      </c>
      <c r="H21" s="90">
        <f t="shared" si="3"/>
        <v>20990</v>
      </c>
      <c r="I21" s="90">
        <f t="shared" si="3"/>
        <v>21079083.685403317</v>
      </c>
      <c r="J21" s="90">
        <f t="shared" si="3"/>
        <v>367671.47044114204</v>
      </c>
      <c r="K21" s="90">
        <f t="shared" si="3"/>
        <v>6902530.054908022</v>
      </c>
      <c r="L21" s="90">
        <f t="shared" si="3"/>
        <v>12281799.785641996</v>
      </c>
      <c r="M21" s="90">
        <f t="shared" si="3"/>
        <v>630198.2459089952</v>
      </c>
      <c r="N21" s="75">
        <f t="shared" si="3"/>
        <v>19814528.086459015</v>
      </c>
      <c r="O21" s="90">
        <f t="shared" si="3"/>
        <v>364514.12550914206</v>
      </c>
      <c r="P21" s="90">
        <f t="shared" si="3"/>
        <v>22285152.11013408</v>
      </c>
      <c r="Q21" s="90">
        <f t="shared" si="3"/>
        <v>21859432.420410838</v>
      </c>
      <c r="R21" s="90">
        <f t="shared" si="3"/>
        <v>5210160.299841486</v>
      </c>
      <c r="S21" s="90">
        <f t="shared" si="3"/>
        <v>9218996.470158512</v>
      </c>
      <c r="T21" s="90">
        <f t="shared" si="3"/>
        <v>2867915.920000001</v>
      </c>
      <c r="U21" s="66">
        <f t="shared" si="3"/>
        <v>17297072.689999998</v>
      </c>
      <c r="V21" s="90">
        <f t="shared" si="3"/>
        <v>5209042.809841486</v>
      </c>
      <c r="W21" s="90">
        <f t="shared" si="3"/>
        <v>9218643.630158512</v>
      </c>
      <c r="X21" s="90">
        <f t="shared" si="3"/>
        <v>1310154.290000001</v>
      </c>
      <c r="Y21" s="66">
        <f t="shared" si="3"/>
        <v>15737840.729999999</v>
      </c>
      <c r="Z21" s="90">
        <f t="shared" si="3"/>
        <v>13757450.831181712</v>
      </c>
      <c r="AA21" s="91">
        <f t="shared" si="3"/>
        <v>13445231.778168378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8657</v>
      </c>
      <c r="D22" s="93">
        <v>11190</v>
      </c>
      <c r="E22" s="93">
        <v>1143</v>
      </c>
      <c r="F22" s="62">
        <f>SUM(C22:E22)</f>
        <v>20990</v>
      </c>
      <c r="G22" s="93">
        <v>16647</v>
      </c>
      <c r="H22" s="93">
        <f>F22</f>
        <v>20990</v>
      </c>
      <c r="I22" s="93">
        <v>21079083.685403317</v>
      </c>
      <c r="J22" s="93">
        <v>367671.47044114204</v>
      </c>
      <c r="K22" s="93">
        <v>6902530.054908022</v>
      </c>
      <c r="L22" s="93">
        <v>12281799.785641996</v>
      </c>
      <c r="M22" s="93">
        <v>630198.2459089952</v>
      </c>
      <c r="N22" s="76">
        <f>SUM(K22:M22)</f>
        <v>19814528.086459015</v>
      </c>
      <c r="O22" s="93">
        <v>364514.12550914206</v>
      </c>
      <c r="P22" s="93">
        <v>22285152.11013408</v>
      </c>
      <c r="Q22" s="93">
        <v>21859432.420410838</v>
      </c>
      <c r="R22" s="93">
        <v>5210160.299841486</v>
      </c>
      <c r="S22" s="93">
        <v>9218996.470158512</v>
      </c>
      <c r="T22" s="93">
        <v>2867915.920000001</v>
      </c>
      <c r="U22" s="62">
        <f>SUM(R22:T22)</f>
        <v>17297072.689999998</v>
      </c>
      <c r="V22" s="93">
        <v>5209042.809841486</v>
      </c>
      <c r="W22" s="93">
        <v>9218643.630158512</v>
      </c>
      <c r="X22" s="93">
        <v>1310154.290000001</v>
      </c>
      <c r="Y22" s="62">
        <f>SUM(V22:X22)</f>
        <v>15737840.729999999</v>
      </c>
      <c r="Z22" s="93">
        <v>13757450.831181712</v>
      </c>
      <c r="AA22" s="94">
        <v>13445231.778168378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21463</v>
      </c>
      <c r="D24" s="114">
        <f t="shared" si="5"/>
        <v>728336</v>
      </c>
      <c r="E24" s="114">
        <f t="shared" si="5"/>
        <v>762</v>
      </c>
      <c r="F24" s="70">
        <f t="shared" si="5"/>
        <v>750561</v>
      </c>
      <c r="G24" s="114">
        <f t="shared" si="5"/>
        <v>79793</v>
      </c>
      <c r="H24" s="114">
        <f t="shared" si="5"/>
        <v>750453</v>
      </c>
      <c r="I24" s="114">
        <f t="shared" si="5"/>
        <v>6192578.979809241</v>
      </c>
      <c r="J24" s="114">
        <f t="shared" si="5"/>
        <v>203598.32568000007</v>
      </c>
      <c r="K24" s="114">
        <f t="shared" si="5"/>
        <v>2237247.844980647</v>
      </c>
      <c r="L24" s="114">
        <f t="shared" si="5"/>
        <v>3681454.041448604</v>
      </c>
      <c r="M24" s="114">
        <f t="shared" si="5"/>
        <v>122449.95923399941</v>
      </c>
      <c r="N24" s="15">
        <f t="shared" si="5"/>
        <v>6041151.8456632495</v>
      </c>
      <c r="O24" s="114">
        <f t="shared" si="5"/>
        <v>203567.7936530001</v>
      </c>
      <c r="P24" s="114">
        <f t="shared" si="5"/>
        <v>6126362.99115541</v>
      </c>
      <c r="Q24" s="114">
        <f t="shared" si="5"/>
        <v>5921452.416778657</v>
      </c>
      <c r="R24" s="114">
        <f t="shared" si="5"/>
        <v>731819.0351960785</v>
      </c>
      <c r="S24" s="114">
        <f t="shared" si="5"/>
        <v>1408427.4171334514</v>
      </c>
      <c r="T24" s="114">
        <f t="shared" si="5"/>
        <v>60758.36</v>
      </c>
      <c r="U24" s="70">
        <f t="shared" si="5"/>
        <v>2201004.8123295303</v>
      </c>
      <c r="V24" s="114">
        <f t="shared" si="5"/>
        <v>731819.0351960785</v>
      </c>
      <c r="W24" s="114">
        <f t="shared" si="5"/>
        <v>1408427.4171334514</v>
      </c>
      <c r="X24" s="114">
        <f t="shared" si="5"/>
        <v>60758.36</v>
      </c>
      <c r="Y24" s="70">
        <f t="shared" si="5"/>
        <v>2201004.8123295303</v>
      </c>
      <c r="Z24" s="114">
        <f t="shared" si="5"/>
        <v>2507540.182581688</v>
      </c>
      <c r="AA24" s="115">
        <f t="shared" si="5"/>
        <v>2361069.838581688</v>
      </c>
      <c r="AC24" s="113">
        <f aca="true" t="shared" si="6" ref="AC24:AL24">SUM(AC25:AC27)</f>
        <v>1859142.1705882354</v>
      </c>
      <c r="AD24" s="114">
        <f t="shared" si="6"/>
        <v>0</v>
      </c>
      <c r="AE24" s="114">
        <f t="shared" si="6"/>
        <v>1859142.1705882354</v>
      </c>
      <c r="AF24" s="114">
        <f t="shared" si="6"/>
        <v>0</v>
      </c>
      <c r="AG24" s="114">
        <f t="shared" si="6"/>
        <v>1733002.651196392</v>
      </c>
      <c r="AH24" s="114">
        <f t="shared" si="6"/>
        <v>1733002.651196392</v>
      </c>
      <c r="AI24" s="114">
        <f t="shared" si="6"/>
        <v>59775.592329529405</v>
      </c>
      <c r="AJ24" s="114">
        <f t="shared" si="6"/>
        <v>59775.592329529405</v>
      </c>
      <c r="AK24" s="114">
        <f t="shared" si="6"/>
        <v>208669.25110403923</v>
      </c>
      <c r="AL24" s="115">
        <f t="shared" si="6"/>
        <v>208669.25110403923</v>
      </c>
    </row>
    <row r="25" spans="1:38" ht="24.75" customHeight="1">
      <c r="A25" s="17"/>
      <c r="B25" s="6" t="s">
        <v>42</v>
      </c>
      <c r="C25" s="125">
        <v>12893</v>
      </c>
      <c r="D25" s="93">
        <v>708143</v>
      </c>
      <c r="E25" s="93">
        <v>0</v>
      </c>
      <c r="F25" s="62">
        <f>SUM(C25:E25)</f>
        <v>721036</v>
      </c>
      <c r="G25" s="93">
        <v>54339</v>
      </c>
      <c r="H25" s="93">
        <f>F25</f>
        <v>721036</v>
      </c>
      <c r="I25" s="93">
        <v>1859142.1705882354</v>
      </c>
      <c r="J25" s="93">
        <v>0</v>
      </c>
      <c r="K25" s="93">
        <v>85095.92156862745</v>
      </c>
      <c r="L25" s="93">
        <v>1774046.249019608</v>
      </c>
      <c r="M25" s="93">
        <v>0</v>
      </c>
      <c r="N25" s="76">
        <f>SUM(K25:M25)</f>
        <v>1859142.1705882354</v>
      </c>
      <c r="O25" s="93">
        <v>0</v>
      </c>
      <c r="P25" s="93">
        <v>1733002.651196392</v>
      </c>
      <c r="Q25" s="93">
        <v>1733002.651196392</v>
      </c>
      <c r="R25" s="93">
        <v>3010.835196078431</v>
      </c>
      <c r="S25" s="93">
        <v>56764.75713345098</v>
      </c>
      <c r="T25" s="93">
        <v>0</v>
      </c>
      <c r="U25" s="62">
        <f>SUM(R25:T25)</f>
        <v>59775.592329529405</v>
      </c>
      <c r="V25" s="93">
        <v>3010.835196078431</v>
      </c>
      <c r="W25" s="93">
        <v>56764.75713345098</v>
      </c>
      <c r="X25" s="93">
        <v>0</v>
      </c>
      <c r="Y25" s="62">
        <f>SUM(V25:X25)</f>
        <v>59775.592329529405</v>
      </c>
      <c r="Z25" s="93">
        <v>208669.25110403923</v>
      </c>
      <c r="AA25" s="94">
        <v>208669.25110403923</v>
      </c>
      <c r="AC25" s="92">
        <v>1859142.1705882354</v>
      </c>
      <c r="AD25" s="93">
        <v>0</v>
      </c>
      <c r="AE25" s="93">
        <v>1859142.1705882354</v>
      </c>
      <c r="AF25" s="93">
        <v>0</v>
      </c>
      <c r="AG25" s="93">
        <v>1733002.651196392</v>
      </c>
      <c r="AH25" s="93">
        <v>1733002.651196392</v>
      </c>
      <c r="AI25" s="93">
        <v>59775.592329529405</v>
      </c>
      <c r="AJ25" s="93">
        <v>59775.592329529405</v>
      </c>
      <c r="AK25" s="93">
        <v>208669.25110403923</v>
      </c>
      <c r="AL25" s="94">
        <v>208669.25110403923</v>
      </c>
    </row>
    <row r="26" spans="1:38" ht="24.75" customHeight="1">
      <c r="A26" s="18"/>
      <c r="B26" s="7" t="s">
        <v>3</v>
      </c>
      <c r="C26" s="32">
        <v>8462</v>
      </c>
      <c r="D26" s="129">
        <v>20193</v>
      </c>
      <c r="E26" s="129">
        <v>762</v>
      </c>
      <c r="F26" s="60">
        <f>SUM(C26:E26)</f>
        <v>29417</v>
      </c>
      <c r="G26" s="129">
        <v>25375</v>
      </c>
      <c r="H26" s="129">
        <f>F26</f>
        <v>29417</v>
      </c>
      <c r="I26" s="129">
        <v>3343044.2206970053</v>
      </c>
      <c r="J26" s="129">
        <v>13964.428672000093</v>
      </c>
      <c r="K26" s="129">
        <v>1186673.8287990193</v>
      </c>
      <c r="L26" s="129">
        <v>1907407.792428996</v>
      </c>
      <c r="M26" s="129">
        <v>122449.95923399941</v>
      </c>
      <c r="N26" s="57">
        <f>SUM(K26:M26)</f>
        <v>3216531.5804620143</v>
      </c>
      <c r="O26" s="129">
        <v>13933.896645000099</v>
      </c>
      <c r="P26" s="129">
        <v>3398442.712608018</v>
      </c>
      <c r="Q26" s="129">
        <v>3380632.430870018</v>
      </c>
      <c r="R26" s="129">
        <v>664334.7300000001</v>
      </c>
      <c r="S26" s="129">
        <v>1351662.6600000004</v>
      </c>
      <c r="T26" s="129">
        <v>60758.36</v>
      </c>
      <c r="U26" s="60">
        <f>SUM(R26:T26)</f>
        <v>2076755.7500000007</v>
      </c>
      <c r="V26" s="129">
        <v>664334.7300000001</v>
      </c>
      <c r="W26" s="129">
        <v>1351662.6600000004</v>
      </c>
      <c r="X26" s="129">
        <v>60758.36</v>
      </c>
      <c r="Y26" s="60">
        <f>SUM(V26:X26)</f>
        <v>2076755.7500000007</v>
      </c>
      <c r="Z26" s="129">
        <v>2062239.5919230501</v>
      </c>
      <c r="AA26" s="130">
        <v>2062239.5919230501</v>
      </c>
      <c r="AC26" s="128"/>
      <c r="AD26" s="129"/>
      <c r="AE26" s="129"/>
      <c r="AF26" s="129"/>
      <c r="AG26" s="129"/>
      <c r="AH26" s="129"/>
      <c r="AI26" s="129"/>
      <c r="AJ26" s="129"/>
      <c r="AK26" s="129"/>
      <c r="AL26" s="130"/>
    </row>
    <row r="27" spans="1:38" ht="24.75" customHeight="1" thickBot="1">
      <c r="A27" s="20"/>
      <c r="B27" s="42" t="s">
        <v>43</v>
      </c>
      <c r="C27" s="33">
        <v>108</v>
      </c>
      <c r="D27" s="119">
        <v>0</v>
      </c>
      <c r="E27" s="119">
        <v>0</v>
      </c>
      <c r="F27" s="71">
        <f>SUM(C27:E27)</f>
        <v>108</v>
      </c>
      <c r="G27" s="119">
        <v>79</v>
      </c>
      <c r="H27" s="48"/>
      <c r="I27" s="119">
        <v>990392.5885240003</v>
      </c>
      <c r="J27" s="119">
        <v>189633.89700799997</v>
      </c>
      <c r="K27" s="119">
        <v>965478.094613</v>
      </c>
      <c r="L27" s="119">
        <v>0</v>
      </c>
      <c r="M27" s="119">
        <v>0</v>
      </c>
      <c r="N27" s="83">
        <f>SUM(K27:M27)</f>
        <v>965478.094613</v>
      </c>
      <c r="O27" s="119">
        <v>189633.897008</v>
      </c>
      <c r="P27" s="119">
        <v>994917.6273509997</v>
      </c>
      <c r="Q27" s="119">
        <v>807817.3347122464</v>
      </c>
      <c r="R27" s="119">
        <v>64473.47</v>
      </c>
      <c r="S27" s="119">
        <v>0</v>
      </c>
      <c r="T27" s="119">
        <v>0</v>
      </c>
      <c r="U27" s="71">
        <f>SUM(R27:T27)</f>
        <v>64473.47</v>
      </c>
      <c r="V27" s="119">
        <v>64473.47</v>
      </c>
      <c r="W27" s="119">
        <v>0</v>
      </c>
      <c r="X27" s="119">
        <v>0</v>
      </c>
      <c r="Y27" s="71">
        <f>SUM(V27:X27)</f>
        <v>64473.47</v>
      </c>
      <c r="Z27" s="119">
        <v>236631.33955459873</v>
      </c>
      <c r="AA27" s="120">
        <v>90160.99555459869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6</v>
      </c>
      <c r="D29" s="14">
        <v>0</v>
      </c>
      <c r="E29" s="14">
        <v>1</v>
      </c>
      <c r="F29" s="72">
        <f>SUM(C29:E29)</f>
        <v>7</v>
      </c>
      <c r="G29" s="14">
        <v>4</v>
      </c>
      <c r="H29" s="52">
        <f>F29</f>
        <v>7</v>
      </c>
      <c r="I29" s="14">
        <v>473412.702361</v>
      </c>
      <c r="J29" s="14">
        <v>462908.910408</v>
      </c>
      <c r="K29" s="14">
        <v>289402.743551</v>
      </c>
      <c r="L29" s="14">
        <v>0</v>
      </c>
      <c r="M29" s="14">
        <v>113279.14</v>
      </c>
      <c r="N29" s="84">
        <f>SUM(K29:M29)</f>
        <v>402681.88355100004</v>
      </c>
      <c r="O29" s="14">
        <v>403655.74818900006</v>
      </c>
      <c r="P29" s="14">
        <v>1154506.778435</v>
      </c>
      <c r="Q29" s="14">
        <v>7811.90989148221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-2085.3298043499976</v>
      </c>
      <c r="AA29" s="23">
        <v>-2085.3298043499976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30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5.75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6.25" thickBot="1">
      <c r="A33" s="13" t="s">
        <v>50</v>
      </c>
      <c r="B33" s="3" t="s">
        <v>13</v>
      </c>
      <c r="C33" s="29">
        <v>1</v>
      </c>
      <c r="D33" s="111">
        <v>0</v>
      </c>
      <c r="E33" s="111">
        <v>0</v>
      </c>
      <c r="F33" s="69">
        <f>SUM(C33:E33)</f>
        <v>1</v>
      </c>
      <c r="G33" s="111">
        <v>0</v>
      </c>
      <c r="H33" s="111">
        <f>F33</f>
        <v>1</v>
      </c>
      <c r="I33" s="111">
        <v>653.2</v>
      </c>
      <c r="J33" s="111">
        <v>0</v>
      </c>
      <c r="K33" s="111">
        <v>-2311.799452</v>
      </c>
      <c r="L33" s="111">
        <v>0</v>
      </c>
      <c r="M33" s="111">
        <v>0</v>
      </c>
      <c r="N33" s="82">
        <f>SUM(K33:M33)</f>
        <v>-2311.799452</v>
      </c>
      <c r="O33" s="111">
        <v>0</v>
      </c>
      <c r="P33" s="111">
        <v>13969.688767</v>
      </c>
      <c r="Q33" s="111">
        <v>13969.688767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-949.3200000000002</v>
      </c>
      <c r="AA33" s="112">
        <v>-949.3200000000002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9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30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5.75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.75" thickBot="1">
      <c r="A37" s="13" t="s">
        <v>54</v>
      </c>
      <c r="B37" s="3" t="s">
        <v>5</v>
      </c>
      <c r="C37" s="36">
        <v>6758</v>
      </c>
      <c r="D37" s="117">
        <v>154</v>
      </c>
      <c r="E37" s="117">
        <v>3</v>
      </c>
      <c r="F37" s="73">
        <f>SUM(C37:E37)</f>
        <v>6915</v>
      </c>
      <c r="G37" s="117">
        <v>873</v>
      </c>
      <c r="H37" s="50"/>
      <c r="I37" s="117">
        <v>3342394.6420700015</v>
      </c>
      <c r="J37" s="117">
        <v>569392.5667503867</v>
      </c>
      <c r="K37" s="117">
        <v>3299100.0479599964</v>
      </c>
      <c r="L37" s="117">
        <v>28309.684459999986</v>
      </c>
      <c r="M37" s="117">
        <v>9873.3</v>
      </c>
      <c r="N37" s="85">
        <f>SUM(K37:M37)</f>
        <v>3337283.0324199963</v>
      </c>
      <c r="O37" s="117">
        <v>564256.5667503867</v>
      </c>
      <c r="P37" s="117">
        <v>3354821.180738004</v>
      </c>
      <c r="Q37" s="117">
        <v>2711503.726310636</v>
      </c>
      <c r="R37" s="117">
        <v>842800.1599999999</v>
      </c>
      <c r="S37" s="117">
        <v>4088.63</v>
      </c>
      <c r="T37" s="117">
        <v>0</v>
      </c>
      <c r="U37" s="73">
        <f>SUM(R37:T37)</f>
        <v>846888.7899999999</v>
      </c>
      <c r="V37" s="117">
        <v>783581.09</v>
      </c>
      <c r="W37" s="117">
        <v>4088.63</v>
      </c>
      <c r="X37" s="117">
        <v>0</v>
      </c>
      <c r="Y37" s="73">
        <f>SUM(V37:X37)</f>
        <v>787669.72</v>
      </c>
      <c r="Z37" s="117">
        <v>1136177.5228597648</v>
      </c>
      <c r="AA37" s="118">
        <v>1063638.0998084377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6.25" thickBot="1">
      <c r="A38" s="13" t="s">
        <v>55</v>
      </c>
      <c r="B38" s="3" t="s">
        <v>56</v>
      </c>
      <c r="C38" s="29">
        <v>9549</v>
      </c>
      <c r="D38" s="111">
        <v>132272</v>
      </c>
      <c r="E38" s="111">
        <v>27</v>
      </c>
      <c r="F38" s="69">
        <f>SUM(C38:E38)</f>
        <v>141848</v>
      </c>
      <c r="G38" s="111">
        <v>133467</v>
      </c>
      <c r="H38" s="51"/>
      <c r="I38" s="111">
        <v>28427581.01514408</v>
      </c>
      <c r="J38" s="111">
        <v>16845558.26440415</v>
      </c>
      <c r="K38" s="111">
        <v>19523948.18641999</v>
      </c>
      <c r="L38" s="111">
        <v>8570867.983104099</v>
      </c>
      <c r="M38" s="111">
        <v>148686.564308</v>
      </c>
      <c r="N38" s="82">
        <f>SUM(K38:M38)</f>
        <v>28243502.733832087</v>
      </c>
      <c r="O38" s="111">
        <v>16829652.60913115</v>
      </c>
      <c r="P38" s="111">
        <v>27378156.270631075</v>
      </c>
      <c r="Q38" s="111">
        <v>11792683.810668232</v>
      </c>
      <c r="R38" s="111">
        <v>5500236.950000001</v>
      </c>
      <c r="S38" s="111">
        <v>2704661.339999997</v>
      </c>
      <c r="T38" s="111">
        <v>0</v>
      </c>
      <c r="U38" s="69">
        <f>SUM(R38:T38)</f>
        <v>8204898.289999998</v>
      </c>
      <c r="V38" s="111">
        <v>1319960.5100000007</v>
      </c>
      <c r="W38" s="111">
        <v>689840.3629999994</v>
      </c>
      <c r="X38" s="111">
        <v>0</v>
      </c>
      <c r="Y38" s="69">
        <f>SUM(V38:X38)</f>
        <v>2009800.8730000001</v>
      </c>
      <c r="Z38" s="111">
        <v>3825943.535867245</v>
      </c>
      <c r="AA38" s="112">
        <v>1534101.22313846</v>
      </c>
      <c r="AC38" s="110"/>
      <c r="AD38" s="111"/>
      <c r="AE38" s="111"/>
      <c r="AF38" s="111"/>
      <c r="AG38" s="111"/>
      <c r="AH38" s="111"/>
      <c r="AI38" s="111"/>
      <c r="AJ38" s="111"/>
      <c r="AK38" s="111"/>
      <c r="AL38" s="112"/>
    </row>
    <row r="39" spans="1:38" ht="15.7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.75" thickBot="1">
      <c r="A40" s="13" t="s">
        <v>58</v>
      </c>
      <c r="B40" s="3" t="s">
        <v>7</v>
      </c>
      <c r="C40" s="24">
        <f>SUM(C41:C43)</f>
        <v>1024</v>
      </c>
      <c r="D40" s="90">
        <f>SUM(D41:D43)</f>
        <v>0</v>
      </c>
      <c r="E40" s="90">
        <f>SUM(E41:E43)</f>
        <v>8</v>
      </c>
      <c r="F40" s="66">
        <f>SUM(F41:F43)</f>
        <v>1032</v>
      </c>
      <c r="G40" s="90">
        <f>SUM(G41:G43)</f>
        <v>566</v>
      </c>
      <c r="H40" s="51"/>
      <c r="I40" s="90">
        <f aca="true" t="shared" si="11" ref="I40:AA40">SUM(I41:I43)</f>
        <v>2723481.567077</v>
      </c>
      <c r="J40" s="90">
        <f t="shared" si="11"/>
        <v>1901075.0932078315</v>
      </c>
      <c r="K40" s="90">
        <f t="shared" si="11"/>
        <v>2706542.105373</v>
      </c>
      <c r="L40" s="90">
        <f t="shared" si="11"/>
        <v>0</v>
      </c>
      <c r="M40" s="90">
        <f t="shared" si="11"/>
        <v>3181.5</v>
      </c>
      <c r="N40" s="75">
        <f t="shared" si="11"/>
        <v>2709723.605373</v>
      </c>
      <c r="O40" s="90">
        <f t="shared" si="11"/>
        <v>1896603.746643831</v>
      </c>
      <c r="P40" s="90">
        <f t="shared" si="11"/>
        <v>1881257.671797</v>
      </c>
      <c r="Q40" s="90">
        <f t="shared" si="11"/>
        <v>701496.9366110513</v>
      </c>
      <c r="R40" s="90">
        <f t="shared" si="11"/>
        <v>516472.26</v>
      </c>
      <c r="S40" s="90">
        <f t="shared" si="11"/>
        <v>0</v>
      </c>
      <c r="T40" s="90">
        <f t="shared" si="11"/>
        <v>0</v>
      </c>
      <c r="U40" s="66">
        <f t="shared" si="11"/>
        <v>516472.26</v>
      </c>
      <c r="V40" s="90">
        <f t="shared" si="11"/>
        <v>264051.72000000003</v>
      </c>
      <c r="W40" s="90">
        <f t="shared" si="11"/>
        <v>0</v>
      </c>
      <c r="X40" s="90">
        <f t="shared" si="11"/>
        <v>0</v>
      </c>
      <c r="Y40" s="66">
        <f t="shared" si="11"/>
        <v>264051.72000000003</v>
      </c>
      <c r="Z40" s="90">
        <f t="shared" si="11"/>
        <v>34418.311981759165</v>
      </c>
      <c r="AA40" s="91">
        <f t="shared" si="11"/>
        <v>-8392.209798225103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30">
      <c r="A41" s="17"/>
      <c r="B41" s="9" t="s">
        <v>59</v>
      </c>
      <c r="C41" s="37">
        <v>105</v>
      </c>
      <c r="D41" s="122">
        <v>0</v>
      </c>
      <c r="E41" s="122">
        <v>0</v>
      </c>
      <c r="F41" s="74">
        <f>SUM(C41:E41)</f>
        <v>105</v>
      </c>
      <c r="G41" s="122">
        <v>44</v>
      </c>
      <c r="H41" s="49"/>
      <c r="I41" s="122">
        <v>445893.01</v>
      </c>
      <c r="J41" s="122">
        <v>248508.01208888035</v>
      </c>
      <c r="K41" s="122">
        <v>432135.048296</v>
      </c>
      <c r="L41" s="122">
        <v>0</v>
      </c>
      <c r="M41" s="122">
        <v>0</v>
      </c>
      <c r="N41" s="86">
        <f>SUM(K41:M41)</f>
        <v>432135.048296</v>
      </c>
      <c r="O41" s="122">
        <v>244036.6655248804</v>
      </c>
      <c r="P41" s="122">
        <v>507277.3373810001</v>
      </c>
      <c r="Q41" s="122">
        <v>232904.65832969238</v>
      </c>
      <c r="R41" s="122">
        <v>220138.76</v>
      </c>
      <c r="S41" s="122">
        <v>0</v>
      </c>
      <c r="T41" s="122">
        <v>0</v>
      </c>
      <c r="U41" s="74">
        <f>SUM(R41:T41)</f>
        <v>220138.76</v>
      </c>
      <c r="V41" s="122">
        <v>95255.47000000003</v>
      </c>
      <c r="W41" s="122">
        <v>0</v>
      </c>
      <c r="X41" s="122">
        <v>0</v>
      </c>
      <c r="Y41" s="74">
        <f>SUM(V41:X41)</f>
        <v>95255.47000000003</v>
      </c>
      <c r="Z41" s="122">
        <v>12174.435526499576</v>
      </c>
      <c r="AA41" s="123">
        <v>-26029.683471347198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30">
      <c r="A42" s="18"/>
      <c r="B42" s="7" t="s">
        <v>60</v>
      </c>
      <c r="C42" s="32">
        <v>794</v>
      </c>
      <c r="D42" s="129">
        <v>0</v>
      </c>
      <c r="E42" s="129">
        <v>8</v>
      </c>
      <c r="F42" s="60">
        <f>SUM(C42:E42)</f>
        <v>802</v>
      </c>
      <c r="G42" s="129">
        <v>428</v>
      </c>
      <c r="H42" s="127"/>
      <c r="I42" s="129">
        <v>746717.9512299999</v>
      </c>
      <c r="J42" s="129">
        <v>374742.14285194746</v>
      </c>
      <c r="K42" s="129">
        <v>743536.45123</v>
      </c>
      <c r="L42" s="129">
        <v>0</v>
      </c>
      <c r="M42" s="129">
        <v>3181.5</v>
      </c>
      <c r="N42" s="57">
        <f>SUM(K42:M42)</f>
        <v>746717.95123</v>
      </c>
      <c r="O42" s="129">
        <v>374742.14285194746</v>
      </c>
      <c r="P42" s="129">
        <v>493454.43023500015</v>
      </c>
      <c r="Q42" s="129">
        <v>284727.3772515404</v>
      </c>
      <c r="R42" s="129">
        <v>185208.5</v>
      </c>
      <c r="S42" s="129">
        <v>0</v>
      </c>
      <c r="T42" s="129">
        <v>0</v>
      </c>
      <c r="U42" s="60">
        <f>SUM(R42:T42)</f>
        <v>185208.5</v>
      </c>
      <c r="V42" s="129">
        <v>113233.73999999999</v>
      </c>
      <c r="W42" s="129">
        <v>0</v>
      </c>
      <c r="X42" s="129">
        <v>0</v>
      </c>
      <c r="Y42" s="60">
        <f>SUM(V42:X42)</f>
        <v>113233.73999999999</v>
      </c>
      <c r="Z42" s="129">
        <v>43537.08356658305</v>
      </c>
      <c r="AA42" s="130">
        <v>15899.629816583052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.75" thickBot="1">
      <c r="A43" s="19"/>
      <c r="B43" s="44" t="s">
        <v>61</v>
      </c>
      <c r="C43" s="33">
        <v>125</v>
      </c>
      <c r="D43" s="119">
        <v>0</v>
      </c>
      <c r="E43" s="119">
        <v>0</v>
      </c>
      <c r="F43" s="71">
        <f>SUM(C43:E43)</f>
        <v>125</v>
      </c>
      <c r="G43" s="119">
        <v>94</v>
      </c>
      <c r="H43" s="48"/>
      <c r="I43" s="119">
        <v>1530870.6058470001</v>
      </c>
      <c r="J43" s="119">
        <v>1277824.9382670037</v>
      </c>
      <c r="K43" s="119">
        <v>1530870.605847</v>
      </c>
      <c r="L43" s="119">
        <v>0</v>
      </c>
      <c r="M43" s="119">
        <v>0</v>
      </c>
      <c r="N43" s="83">
        <f>SUM(K43:M43)</f>
        <v>1530870.605847</v>
      </c>
      <c r="O43" s="119">
        <v>1277824.938267003</v>
      </c>
      <c r="P43" s="119">
        <v>880525.9041809998</v>
      </c>
      <c r="Q43" s="119">
        <v>183864.90102981852</v>
      </c>
      <c r="R43" s="119">
        <v>111125</v>
      </c>
      <c r="S43" s="119">
        <v>0</v>
      </c>
      <c r="T43" s="119">
        <v>0</v>
      </c>
      <c r="U43" s="71">
        <f>SUM(R43:T43)</f>
        <v>111125</v>
      </c>
      <c r="V43" s="119">
        <v>55562.51</v>
      </c>
      <c r="W43" s="119">
        <v>0</v>
      </c>
      <c r="X43" s="119">
        <v>0</v>
      </c>
      <c r="Y43" s="71">
        <f>SUM(V43:X43)</f>
        <v>55562.51</v>
      </c>
      <c r="Z43" s="119">
        <v>-21293.20711132346</v>
      </c>
      <c r="AA43" s="120">
        <v>1737.8438565390431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.75" thickBot="1">
      <c r="A44" s="13" t="s">
        <v>62</v>
      </c>
      <c r="B44" s="3" t="s">
        <v>8</v>
      </c>
      <c r="C44" s="29">
        <v>0</v>
      </c>
      <c r="D44" s="111">
        <v>0</v>
      </c>
      <c r="E44" s="111">
        <v>0</v>
      </c>
      <c r="F44" s="69">
        <f>SUM(C44:E44)</f>
        <v>0</v>
      </c>
      <c r="G44" s="111">
        <v>0</v>
      </c>
      <c r="H44" s="51"/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82">
        <f>SUM(K44:M44)</f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9" thickBot="1">
      <c r="A45" s="13" t="s">
        <v>63</v>
      </c>
      <c r="B45" s="3" t="s">
        <v>64</v>
      </c>
      <c r="C45" s="31">
        <f>SUM(C46:C48)</f>
        <v>2611</v>
      </c>
      <c r="D45" s="114">
        <f>SUM(D46:D48)</f>
        <v>64600</v>
      </c>
      <c r="E45" s="114">
        <f>SUM(E46:E48)</f>
        <v>7</v>
      </c>
      <c r="F45" s="70">
        <f>SUM(F46:F48)</f>
        <v>67218</v>
      </c>
      <c r="G45" s="114">
        <f>SUM(G46:G48)</f>
        <v>50563</v>
      </c>
      <c r="H45" s="51"/>
      <c r="I45" s="114">
        <f aca="true" t="shared" si="13" ref="I45:AA45">SUM(I46:I48)</f>
        <v>12327230.767913999</v>
      </c>
      <c r="J45" s="114">
        <f t="shared" si="13"/>
        <v>5822392.7781754015</v>
      </c>
      <c r="K45" s="114">
        <f t="shared" si="13"/>
        <v>8150556.590004999</v>
      </c>
      <c r="L45" s="114">
        <f t="shared" si="13"/>
        <v>1878188.8837269999</v>
      </c>
      <c r="M45" s="114">
        <f t="shared" si="13"/>
        <v>27023.2</v>
      </c>
      <c r="N45" s="15">
        <f t="shared" si="13"/>
        <v>10055768.673732</v>
      </c>
      <c r="O45" s="114">
        <f t="shared" si="13"/>
        <v>5810030.713519402</v>
      </c>
      <c r="P45" s="114">
        <f t="shared" si="13"/>
        <v>11885674.837508004</v>
      </c>
      <c r="Q45" s="114">
        <f t="shared" si="13"/>
        <v>6409255.179873926</v>
      </c>
      <c r="R45" s="114">
        <f t="shared" si="13"/>
        <v>1831.79</v>
      </c>
      <c r="S45" s="114">
        <f t="shared" si="13"/>
        <v>236337.75</v>
      </c>
      <c r="T45" s="114">
        <f t="shared" si="13"/>
        <v>0</v>
      </c>
      <c r="U45" s="70">
        <f t="shared" si="13"/>
        <v>238169.53999999998</v>
      </c>
      <c r="V45" s="114">
        <f t="shared" si="13"/>
        <v>1831.79</v>
      </c>
      <c r="W45" s="114">
        <f t="shared" si="13"/>
        <v>236337.75</v>
      </c>
      <c r="X45" s="114">
        <f t="shared" si="13"/>
        <v>0</v>
      </c>
      <c r="Y45" s="70">
        <f t="shared" si="13"/>
        <v>238169.53999999998</v>
      </c>
      <c r="Z45" s="114">
        <f t="shared" si="13"/>
        <v>344662.4685140384</v>
      </c>
      <c r="AA45" s="115">
        <f t="shared" si="13"/>
        <v>343246.22549403855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5">
      <c r="A46" s="17"/>
      <c r="B46" s="10" t="s">
        <v>65</v>
      </c>
      <c r="C46" s="35">
        <v>1767</v>
      </c>
      <c r="D46" s="132">
        <v>652</v>
      </c>
      <c r="E46" s="132">
        <v>1</v>
      </c>
      <c r="F46" s="61">
        <f>SUM(C46:E46)</f>
        <v>2420</v>
      </c>
      <c r="G46" s="132">
        <v>2168</v>
      </c>
      <c r="H46" s="49"/>
      <c r="I46" s="132">
        <v>2031919.0188649998</v>
      </c>
      <c r="J46" s="132">
        <v>726227.7972945385</v>
      </c>
      <c r="K46" s="132">
        <v>1843875.0543570004</v>
      </c>
      <c r="L46" s="132">
        <v>173970.20656599998</v>
      </c>
      <c r="M46" s="132">
        <v>13400</v>
      </c>
      <c r="N46" s="58">
        <f>SUM(K46:M46)</f>
        <v>2031245.2609230003</v>
      </c>
      <c r="O46" s="132">
        <v>726227.7972945382</v>
      </c>
      <c r="P46" s="132">
        <v>2291331.1302690026</v>
      </c>
      <c r="Q46" s="132">
        <v>1403276.438752872</v>
      </c>
      <c r="R46" s="132">
        <v>604.31</v>
      </c>
      <c r="S46" s="132">
        <v>12237.29</v>
      </c>
      <c r="T46" s="132">
        <v>0</v>
      </c>
      <c r="U46" s="61">
        <f>SUM(R46:T46)</f>
        <v>12841.6</v>
      </c>
      <c r="V46" s="132">
        <v>604.31</v>
      </c>
      <c r="W46" s="132">
        <v>12237.29</v>
      </c>
      <c r="X46" s="132">
        <v>0</v>
      </c>
      <c r="Y46" s="61">
        <f>SUM(V46:X46)</f>
        <v>12841.6</v>
      </c>
      <c r="Z46" s="132">
        <v>-11804.301781130254</v>
      </c>
      <c r="AA46" s="133">
        <v>-6052.597701130262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5">
      <c r="A47" s="18"/>
      <c r="B47" s="45" t="s">
        <v>66</v>
      </c>
      <c r="C47" s="126">
        <v>143</v>
      </c>
      <c r="D47" s="96">
        <v>0</v>
      </c>
      <c r="E47" s="96">
        <v>0</v>
      </c>
      <c r="F47" s="63">
        <f>SUM(C47:E47)</f>
        <v>143</v>
      </c>
      <c r="G47" s="96">
        <v>91</v>
      </c>
      <c r="H47" s="127"/>
      <c r="I47" s="96">
        <v>838393.783174</v>
      </c>
      <c r="J47" s="96">
        <v>227643.74653176055</v>
      </c>
      <c r="K47" s="96">
        <v>829147.261478</v>
      </c>
      <c r="L47" s="96">
        <v>0</v>
      </c>
      <c r="M47" s="96">
        <v>0</v>
      </c>
      <c r="N47" s="77">
        <f>SUM(K47:M47)</f>
        <v>829147.261478</v>
      </c>
      <c r="O47" s="96">
        <v>227643.74653176052</v>
      </c>
      <c r="P47" s="96">
        <v>829004.5704679999</v>
      </c>
      <c r="Q47" s="96">
        <v>634836.2576251945</v>
      </c>
      <c r="R47" s="96">
        <v>1227.48</v>
      </c>
      <c r="S47" s="96">
        <v>0</v>
      </c>
      <c r="T47" s="96">
        <v>0</v>
      </c>
      <c r="U47" s="63">
        <f>SUM(R47:T47)</f>
        <v>1227.48</v>
      </c>
      <c r="V47" s="96">
        <v>1227.48</v>
      </c>
      <c r="W47" s="96">
        <v>0</v>
      </c>
      <c r="X47" s="96">
        <v>0</v>
      </c>
      <c r="Y47" s="63">
        <f>SUM(V47:X47)</f>
        <v>1227.48</v>
      </c>
      <c r="Z47" s="96">
        <v>-5423.625182889097</v>
      </c>
      <c r="AA47" s="97">
        <v>-5423.625182889097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.75" thickBot="1">
      <c r="A48" s="19"/>
      <c r="B48" s="11" t="s">
        <v>67</v>
      </c>
      <c r="C48" s="33">
        <v>701</v>
      </c>
      <c r="D48" s="119">
        <v>63948</v>
      </c>
      <c r="E48" s="119">
        <v>6</v>
      </c>
      <c r="F48" s="71">
        <f>SUM(C48:E48)</f>
        <v>64655</v>
      </c>
      <c r="G48" s="119">
        <v>48304</v>
      </c>
      <c r="H48" s="127"/>
      <c r="I48" s="119">
        <v>9456917.965875</v>
      </c>
      <c r="J48" s="119">
        <v>4868521.234349103</v>
      </c>
      <c r="K48" s="119">
        <v>5477534.274169999</v>
      </c>
      <c r="L48" s="119">
        <v>1704218.677161</v>
      </c>
      <c r="M48" s="119">
        <v>13623.2</v>
      </c>
      <c r="N48" s="83">
        <f>SUM(K48:M48)</f>
        <v>7195376.151330999</v>
      </c>
      <c r="O48" s="119">
        <v>4856159.169693103</v>
      </c>
      <c r="P48" s="119">
        <v>8765339.136771</v>
      </c>
      <c r="Q48" s="119">
        <v>4371142.483495859</v>
      </c>
      <c r="R48" s="119">
        <v>0</v>
      </c>
      <c r="S48" s="119">
        <v>224100.46</v>
      </c>
      <c r="T48" s="119">
        <v>0</v>
      </c>
      <c r="U48" s="71">
        <f>SUM(R48:T48)</f>
        <v>224100.46</v>
      </c>
      <c r="V48" s="119">
        <v>0</v>
      </c>
      <c r="W48" s="119">
        <v>224100.46</v>
      </c>
      <c r="X48" s="119">
        <v>0</v>
      </c>
      <c r="Y48" s="71">
        <f>SUM(V48:X48)</f>
        <v>224100.46</v>
      </c>
      <c r="Z48" s="119">
        <v>361890.3954780578</v>
      </c>
      <c r="AA48" s="120">
        <v>354722.4483780579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.7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5.75" thickBot="1">
      <c r="A50" s="268" t="s">
        <v>69</v>
      </c>
      <c r="B50" s="269"/>
      <c r="C50" s="38">
        <f>C11+C16+C17+C20+C21+C24+C28+C29+C30+C33+C34+C37+C38+C39+C40+C44+C45+C49</f>
        <v>60143</v>
      </c>
      <c r="D50" s="15">
        <f aca="true" t="shared" si="15" ref="D50:AL50">D11+D16+D17+D20+D21+D24+D28+D29+D30+D33+D34+D37+D38+D39+D40+D44+D45+D49</f>
        <v>1782906</v>
      </c>
      <c r="E50" s="15">
        <f t="shared" si="15"/>
        <v>2249</v>
      </c>
      <c r="F50" s="15">
        <f t="shared" si="15"/>
        <v>1845298</v>
      </c>
      <c r="G50" s="15">
        <f t="shared" si="15"/>
        <v>1052175</v>
      </c>
      <c r="H50" s="15">
        <f t="shared" si="15"/>
        <v>771451</v>
      </c>
      <c r="I50" s="15">
        <f t="shared" si="15"/>
        <v>86376749.31795563</v>
      </c>
      <c r="J50" s="15">
        <f t="shared" si="15"/>
        <v>26407225.06626545</v>
      </c>
      <c r="K50" s="15">
        <f t="shared" si="15"/>
        <v>43978154.04726265</v>
      </c>
      <c r="L50" s="15">
        <f t="shared" si="15"/>
        <v>37310566.5212477</v>
      </c>
      <c r="M50" s="15">
        <f t="shared" si="15"/>
        <v>1081573.3457449945</v>
      </c>
      <c r="N50" s="15">
        <f t="shared" si="15"/>
        <v>82370293.91425534</v>
      </c>
      <c r="O50" s="15">
        <f t="shared" si="15"/>
        <v>26298914.337591447</v>
      </c>
      <c r="P50" s="15">
        <f t="shared" si="15"/>
        <v>85755546.99583657</v>
      </c>
      <c r="Q50" s="15">
        <f t="shared" si="15"/>
        <v>60881900.22866366</v>
      </c>
      <c r="R50" s="15">
        <f t="shared" si="15"/>
        <v>13071822.435037564</v>
      </c>
      <c r="S50" s="15">
        <f t="shared" si="15"/>
        <v>17880182.927291963</v>
      </c>
      <c r="T50" s="15">
        <f t="shared" si="15"/>
        <v>2929783.7800000007</v>
      </c>
      <c r="U50" s="15">
        <f t="shared" si="15"/>
        <v>33881789.14232953</v>
      </c>
      <c r="V50" s="15">
        <f t="shared" si="15"/>
        <v>8546388.895037564</v>
      </c>
      <c r="W50" s="15">
        <f t="shared" si="15"/>
        <v>15729359.390291963</v>
      </c>
      <c r="X50" s="15">
        <f t="shared" si="15"/>
        <v>1372022.150000001</v>
      </c>
      <c r="Y50" s="15">
        <f t="shared" si="15"/>
        <v>25647770.435329527</v>
      </c>
      <c r="Z50" s="15">
        <f t="shared" si="15"/>
        <v>25572364.684489485</v>
      </c>
      <c r="AA50" s="16">
        <f t="shared" si="15"/>
        <v>22895768.91267429</v>
      </c>
      <c r="AC50" s="55">
        <f t="shared" si="15"/>
        <v>1859142.1705882354</v>
      </c>
      <c r="AD50" s="15">
        <f t="shared" si="15"/>
        <v>0</v>
      </c>
      <c r="AE50" s="15">
        <f t="shared" si="15"/>
        <v>1859142.1705882354</v>
      </c>
      <c r="AF50" s="15">
        <f t="shared" si="15"/>
        <v>0</v>
      </c>
      <c r="AG50" s="15">
        <f t="shared" si="15"/>
        <v>1733002.651196392</v>
      </c>
      <c r="AH50" s="15">
        <f t="shared" si="15"/>
        <v>1733002.651196392</v>
      </c>
      <c r="AI50" s="15">
        <f t="shared" si="15"/>
        <v>59775.592329529405</v>
      </c>
      <c r="AJ50" s="15">
        <f t="shared" si="15"/>
        <v>59775.592329529405</v>
      </c>
      <c r="AK50" s="15">
        <f t="shared" si="15"/>
        <v>208669.25110403923</v>
      </c>
      <c r="AL50" s="16">
        <f t="shared" si="15"/>
        <v>208669.25110403923</v>
      </c>
    </row>
    <row r="52" spans="2:27" ht="1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  <row r="54" ht="15">
      <c r="U54" s="240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Maia Memarnishvili</cp:lastModifiedBy>
  <cp:lastPrinted>2017-10-18T12:38:28Z</cp:lastPrinted>
  <dcterms:created xsi:type="dcterms:W3CDTF">1996-10-14T23:33:28Z</dcterms:created>
  <dcterms:modified xsi:type="dcterms:W3CDTF">2019-02-22T10:17:22Z</dcterms:modified>
  <cp:category/>
  <cp:version/>
  <cp:contentType/>
  <cp:contentStatus/>
</cp:coreProperties>
</file>